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im.delucasmith\Desktop\"/>
    </mc:Choice>
  </mc:AlternateContent>
  <bookViews>
    <workbookView xWindow="-140" yWindow="0" windowWidth="28800" windowHeight="16200"/>
  </bookViews>
  <sheets>
    <sheet name="Lead Generation Forecasting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5" i="1" l="1"/>
  <c r="J14" i="1"/>
  <c r="I11" i="1"/>
  <c r="I15" i="1"/>
  <c r="J13" i="1"/>
  <c r="J12" i="1"/>
  <c r="J11" i="1"/>
  <c r="J19" i="1"/>
  <c r="I14" i="1"/>
  <c r="I13" i="1"/>
  <c r="I12" i="1"/>
  <c r="I19" i="1"/>
  <c r="K12" i="1"/>
  <c r="K13" i="1"/>
  <c r="K14" i="1"/>
  <c r="K11" i="1"/>
  <c r="J18" i="1"/>
  <c r="I18" i="1"/>
</calcChain>
</file>

<file path=xl/sharedStrings.xml><?xml version="1.0" encoding="utf-8"?>
<sst xmlns="http://schemas.openxmlformats.org/spreadsheetml/2006/main" count="33" uniqueCount="31">
  <si>
    <t>Average ACV</t>
  </si>
  <si>
    <t>Closed Won</t>
  </si>
  <si>
    <t>Conversion rate</t>
  </si>
  <si>
    <t>Target</t>
  </si>
  <si>
    <t>Variance</t>
  </si>
  <si>
    <t>Lead &gt; MQL</t>
  </si>
  <si>
    <t>Inbound Lead Conversion Ratios</t>
  </si>
  <si>
    <t>Lead</t>
  </si>
  <si>
    <t>MQL</t>
  </si>
  <si>
    <t>SAL</t>
  </si>
  <si>
    <t>SQL</t>
  </si>
  <si>
    <t xml:space="preserve">Won </t>
  </si>
  <si>
    <t xml:space="preserve">MQL &gt; SAL </t>
  </si>
  <si>
    <t>SAL &gt; SQL</t>
  </si>
  <si>
    <t>Closed Won Required</t>
  </si>
  <si>
    <t>Leads Required</t>
  </si>
  <si>
    <t>Actual</t>
  </si>
  <si>
    <t>Required Lead Volumes (Actual / Quarterly)</t>
  </si>
  <si>
    <t>MQLs Required</t>
  </si>
  <si>
    <t>SALs Required</t>
  </si>
  <si>
    <t>SQLs required</t>
  </si>
  <si>
    <t>Marketing Qualified Lead</t>
  </si>
  <si>
    <t>Sales Accepted Lead</t>
  </si>
  <si>
    <t>Sales Qualified Lead</t>
  </si>
  <si>
    <t>Won Business</t>
  </si>
  <si>
    <t>Required Leads</t>
  </si>
  <si>
    <t>Key: Lead Stages</t>
  </si>
  <si>
    <t>Lead to closed won %</t>
  </si>
  <si>
    <t>Quarterly Revenue Target</t>
  </si>
  <si>
    <t>Weekly lead cadence</t>
  </si>
  <si>
    <t xml:space="preserve"> (c) Tim Deluca-Smith 2016. www.theassumptiveclose.com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</si>
</sst>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$-409]#,##0"/>
    <numFmt numFmtId="165" formatCode="&quot;$&quot;#,##0.0;[Red]&quot;$&quot;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0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i/>
      <sz val="11"/>
      <color theme="1" tint="0.249977111117893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59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right"/>
    </xf>
    <xf numFmtId="0" fontId="0" fillId="0" borderId="0" xfId="0" applyBorder="1"/>
    <xf numFmtId="0" fontId="0" fillId="5" borderId="0" xfId="0" applyFill="1" applyBorder="1"/>
    <xf numFmtId="164" fontId="0" fillId="0" borderId="0" xfId="0" applyNumberFormat="1" applyFill="1" applyBorder="1" applyAlignment="1">
      <alignment horizontal="right"/>
    </xf>
    <xf numFmtId="3" fontId="0" fillId="0" borderId="0" xfId="0" applyNumberFormat="1"/>
    <xf numFmtId="164" fontId="2" fillId="0" borderId="0" xfId="0" applyNumberFormat="1" applyFont="1" applyFill="1" applyBorder="1"/>
    <xf numFmtId="0" fontId="0" fillId="5" borderId="0" xfId="0" applyFill="1"/>
    <xf numFmtId="0" fontId="3" fillId="6" borderId="0" xfId="0" applyFont="1" applyFill="1" applyBorder="1" applyAlignment="1"/>
    <xf numFmtId="0" fontId="3" fillId="6" borderId="0" xfId="0" applyFont="1" applyFill="1" applyBorder="1" applyAlignment="1">
      <alignment horizontal="right"/>
    </xf>
    <xf numFmtId="0" fontId="3" fillId="9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7" fillId="0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/>
    </xf>
    <xf numFmtId="0" fontId="4" fillId="0" borderId="0" xfId="0" applyFont="1" applyFill="1" applyAlignment="1">
      <alignment vertical="center"/>
    </xf>
    <xf numFmtId="0" fontId="10" fillId="0" borderId="0" xfId="0" applyFont="1"/>
    <xf numFmtId="0" fontId="11" fillId="3" borderId="1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3" fillId="10" borderId="0" xfId="0" applyFont="1" applyFill="1" applyAlignment="1">
      <alignment horizontal="right"/>
    </xf>
    <xf numFmtId="164" fontId="0" fillId="2" borderId="0" xfId="0" applyNumberFormat="1" applyFill="1" applyAlignment="1" applyProtection="1">
      <alignment horizontal="right"/>
      <protection locked="0"/>
    </xf>
    <xf numFmtId="0" fontId="12" fillId="4" borderId="0" xfId="0" applyFont="1" applyFill="1" applyBorder="1"/>
    <xf numFmtId="1" fontId="14" fillId="11" borderId="0" xfId="0" applyNumberFormat="1" applyFont="1" applyFill="1" applyAlignment="1">
      <alignment horizontal="right"/>
    </xf>
    <xf numFmtId="1" fontId="14" fillId="2" borderId="0" xfId="0" applyNumberFormat="1" applyFont="1" applyFill="1" applyBorder="1"/>
    <xf numFmtId="1" fontId="14" fillId="0" borderId="0" xfId="0" applyNumberFormat="1" applyFont="1" applyAlignment="1">
      <alignment horizontal="right"/>
    </xf>
    <xf numFmtId="0" fontId="12" fillId="0" borderId="0" xfId="0" applyFont="1"/>
    <xf numFmtId="0" fontId="14" fillId="0" borderId="0" xfId="0" applyFont="1"/>
    <xf numFmtId="164" fontId="14" fillId="0" borderId="0" xfId="0" applyNumberFormat="1" applyFont="1" applyFill="1" applyBorder="1" applyAlignment="1"/>
    <xf numFmtId="0" fontId="12" fillId="0" borderId="2" xfId="0" applyFont="1" applyBorder="1" applyAlignment="1">
      <alignment horizontal="left"/>
    </xf>
    <xf numFmtId="10" fontId="14" fillId="0" borderId="2" xfId="0" applyNumberFormat="1" applyFont="1" applyBorder="1" applyAlignment="1">
      <alignment horizontal="right"/>
    </xf>
    <xf numFmtId="164" fontId="13" fillId="0" borderId="0" xfId="0" applyNumberFormat="1" applyFont="1" applyFill="1" applyBorder="1"/>
    <xf numFmtId="0" fontId="12" fillId="0" borderId="0" xfId="0" applyFont="1" applyFill="1" applyBorder="1" applyAlignment="1">
      <alignment horizontal="left"/>
    </xf>
    <xf numFmtId="165" fontId="14" fillId="0" borderId="0" xfId="0" applyNumberFormat="1" applyFont="1" applyFill="1" applyBorder="1"/>
    <xf numFmtId="9" fontId="2" fillId="3" borderId="0" xfId="0" applyNumberFormat="1" applyFont="1" applyFill="1" applyBorder="1" applyAlignment="1" applyProtection="1">
      <alignment horizontal="right"/>
      <protection locked="0"/>
    </xf>
    <xf numFmtId="9" fontId="2" fillId="7" borderId="0" xfId="0" applyNumberFormat="1" applyFont="1" applyFill="1" applyAlignment="1" applyProtection="1">
      <alignment horizontal="right"/>
      <protection locked="0"/>
    </xf>
    <xf numFmtId="0" fontId="2" fillId="0" borderId="0" xfId="0" applyFont="1" applyBorder="1" applyProtection="1">
      <protection locked="0"/>
    </xf>
    <xf numFmtId="0" fontId="2" fillId="0" borderId="0" xfId="0" applyFont="1" applyProtection="1">
      <protection locked="0"/>
    </xf>
    <xf numFmtId="164" fontId="2" fillId="3" borderId="0" xfId="0" applyNumberFormat="1" applyFont="1" applyFill="1" applyBorder="1" applyProtection="1">
      <protection locked="0"/>
    </xf>
    <xf numFmtId="164" fontId="2" fillId="7" borderId="0" xfId="0" applyNumberFormat="1" applyFont="1" applyFill="1" applyProtection="1">
      <protection locked="0"/>
    </xf>
    <xf numFmtId="0" fontId="7" fillId="8" borderId="0" xfId="0" applyFont="1" applyFill="1" applyAlignment="1">
      <alignment horizontal="center" vertical="center" wrapText="1"/>
    </xf>
    <xf numFmtId="0" fontId="4" fillId="8" borderId="0" xfId="0" applyFont="1" applyFill="1" applyAlignment="1">
      <alignment horizontal="center" vertical="center" wrapText="1"/>
    </xf>
    <xf numFmtId="0" fontId="3" fillId="6" borderId="0" xfId="0" applyFont="1" applyFill="1" applyBorder="1" applyAlignment="1">
      <alignment horizontal="left"/>
    </xf>
    <xf numFmtId="0" fontId="7" fillId="8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5" fillId="0" borderId="0" xfId="258" applyAlignment="1">
      <alignment horizontal="center"/>
    </xf>
  </cellXfs>
  <cellStyles count="259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595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</xdr:row>
      <xdr:rowOff>690564</xdr:rowOff>
    </xdr:from>
    <xdr:to>
      <xdr:col>3</xdr:col>
      <xdr:colOff>63500</xdr:colOff>
      <xdr:row>2</xdr:row>
      <xdr:rowOff>1238252</xdr:rowOff>
    </xdr:to>
    <xdr:sp macro="" textlink="">
      <xdr:nvSpPr>
        <xdr:cNvPr id="2" name="TextBox 1"/>
        <xdr:cNvSpPr txBox="1"/>
      </xdr:nvSpPr>
      <xdr:spPr>
        <a:xfrm>
          <a:off x="1143001" y="1057453"/>
          <a:ext cx="3301999" cy="5476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STEP ONE: Inputs</a:t>
          </a:r>
          <a:r>
            <a:rPr lang="en-GB" sz="1100" baseline="0"/>
            <a:t> - u</a:t>
          </a:r>
          <a:r>
            <a:rPr lang="en-GB" sz="1100"/>
            <a:t>pdate with current</a:t>
          </a:r>
          <a:r>
            <a:rPr lang="en-GB" sz="1100" baseline="0"/>
            <a:t> (and target) conversion rates and average ACV. </a:t>
          </a:r>
          <a:endParaRPr lang="en-GB" sz="1100"/>
        </a:p>
      </xdr:txBody>
    </xdr:sp>
    <xdr:clientData/>
  </xdr:twoCellAnchor>
  <xdr:twoCellAnchor>
    <xdr:from>
      <xdr:col>2</xdr:col>
      <xdr:colOff>127000</xdr:colOff>
      <xdr:row>3</xdr:row>
      <xdr:rowOff>23812</xdr:rowOff>
    </xdr:from>
    <xdr:to>
      <xdr:col>2</xdr:col>
      <xdr:colOff>357187</xdr:colOff>
      <xdr:row>4</xdr:row>
      <xdr:rowOff>31749</xdr:rowOff>
    </xdr:to>
    <xdr:sp macro="" textlink="">
      <xdr:nvSpPr>
        <xdr:cNvPr id="3" name="Down Arrow 2"/>
        <xdr:cNvSpPr/>
      </xdr:nvSpPr>
      <xdr:spPr>
        <a:xfrm>
          <a:off x="2293938" y="1706562"/>
          <a:ext cx="230187" cy="190500"/>
        </a:xfrm>
        <a:prstGeom prst="downArrow">
          <a:avLst/>
        </a:prstGeom>
        <a:solidFill>
          <a:schemeClr val="accent6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25400</xdr:colOff>
      <xdr:row>2</xdr:row>
      <xdr:rowOff>690563</xdr:rowOff>
    </xdr:from>
    <xdr:to>
      <xdr:col>8</xdr:col>
      <xdr:colOff>1025524</xdr:colOff>
      <xdr:row>3</xdr:row>
      <xdr:rowOff>28221</xdr:rowOff>
    </xdr:to>
    <xdr:sp macro="" textlink="">
      <xdr:nvSpPr>
        <xdr:cNvPr id="4" name="TextBox 3"/>
        <xdr:cNvSpPr txBox="1"/>
      </xdr:nvSpPr>
      <xdr:spPr>
        <a:xfrm>
          <a:off x="5937956" y="1057452"/>
          <a:ext cx="2637012" cy="6499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STEP TWO: Table show</a:t>
          </a:r>
          <a:r>
            <a:rPr lang="en-GB" sz="1100" baseline="0"/>
            <a:t> the number of leads (at all stages) required to reach revenue target</a:t>
          </a:r>
          <a:endParaRPr lang="en-GB" sz="1100"/>
        </a:p>
      </xdr:txBody>
    </xdr:sp>
    <xdr:clientData/>
  </xdr:twoCellAnchor>
  <xdr:twoCellAnchor>
    <xdr:from>
      <xdr:col>8</xdr:col>
      <xdr:colOff>1410196</xdr:colOff>
      <xdr:row>2</xdr:row>
      <xdr:rowOff>690564</xdr:rowOff>
    </xdr:from>
    <xdr:to>
      <xdr:col>11</xdr:col>
      <xdr:colOff>691444</xdr:colOff>
      <xdr:row>3</xdr:row>
      <xdr:rowOff>888</xdr:rowOff>
    </xdr:to>
    <xdr:sp macro="" textlink="">
      <xdr:nvSpPr>
        <xdr:cNvPr id="5" name="TextBox 4"/>
        <xdr:cNvSpPr txBox="1"/>
      </xdr:nvSpPr>
      <xdr:spPr>
        <a:xfrm>
          <a:off x="8959640" y="1057453"/>
          <a:ext cx="2533860" cy="62265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STEP THREE: Adjust conversion targets in Step One to see how changes</a:t>
          </a:r>
          <a:r>
            <a:rPr lang="en-GB" sz="1100" baseline="0"/>
            <a:t> at each stage impact required lead volumes. </a:t>
          </a:r>
          <a:endParaRPr lang="en-GB" sz="1100"/>
        </a:p>
      </xdr:txBody>
    </xdr:sp>
    <xdr:clientData/>
  </xdr:twoCellAnchor>
  <xdr:twoCellAnchor>
    <xdr:from>
      <xdr:col>7</xdr:col>
      <xdr:colOff>1249260</xdr:colOff>
      <xdr:row>3</xdr:row>
      <xdr:rowOff>111555</xdr:rowOff>
    </xdr:from>
    <xdr:to>
      <xdr:col>7</xdr:col>
      <xdr:colOff>1479447</xdr:colOff>
      <xdr:row>4</xdr:row>
      <xdr:rowOff>119492</xdr:rowOff>
    </xdr:to>
    <xdr:sp macro="" textlink="">
      <xdr:nvSpPr>
        <xdr:cNvPr id="6" name="Down Arrow 5"/>
        <xdr:cNvSpPr/>
      </xdr:nvSpPr>
      <xdr:spPr>
        <a:xfrm>
          <a:off x="7161816" y="1790777"/>
          <a:ext cx="230187" cy="191382"/>
        </a:xfrm>
        <a:prstGeom prst="downArrow">
          <a:avLst/>
        </a:prstGeom>
        <a:solidFill>
          <a:schemeClr val="accent6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1135985</xdr:colOff>
      <xdr:row>2</xdr:row>
      <xdr:rowOff>877852</xdr:rowOff>
    </xdr:from>
    <xdr:to>
      <xdr:col>8</xdr:col>
      <xdr:colOff>1328072</xdr:colOff>
      <xdr:row>2</xdr:row>
      <xdr:rowOff>1107334</xdr:rowOff>
    </xdr:to>
    <xdr:sp macro="" textlink="">
      <xdr:nvSpPr>
        <xdr:cNvPr id="7" name="Down Arrow 6"/>
        <xdr:cNvSpPr/>
      </xdr:nvSpPr>
      <xdr:spPr>
        <a:xfrm rot="16200000">
          <a:off x="8836066" y="1263438"/>
          <a:ext cx="229482" cy="192087"/>
        </a:xfrm>
        <a:prstGeom prst="downArrow">
          <a:avLst/>
        </a:prstGeom>
        <a:solidFill>
          <a:schemeClr val="accent6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0</xdr:col>
      <xdr:colOff>1140270</xdr:colOff>
      <xdr:row>1</xdr:row>
      <xdr:rowOff>71496</xdr:rowOff>
    </xdr:from>
    <xdr:to>
      <xdr:col>9</xdr:col>
      <xdr:colOff>169333</xdr:colOff>
      <xdr:row>2</xdr:row>
      <xdr:rowOff>435739</xdr:rowOff>
    </xdr:to>
    <xdr:sp macro="" textlink="">
      <xdr:nvSpPr>
        <xdr:cNvPr id="8" name="TextBox 7"/>
        <xdr:cNvSpPr txBox="1"/>
      </xdr:nvSpPr>
      <xdr:spPr>
        <a:xfrm>
          <a:off x="1140270" y="254940"/>
          <a:ext cx="7876730" cy="547688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2400" b="1"/>
            <a:t>Lead Generation Forecasting Calculator:</a:t>
          </a:r>
          <a:r>
            <a:rPr lang="en-GB" sz="2400" b="1" baseline="0"/>
            <a:t> </a:t>
          </a:r>
          <a:r>
            <a:rPr lang="en-GB" sz="2400" b="1"/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heassumptiveclos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27"/>
  <sheetViews>
    <sheetView showGridLines="0" tabSelected="1" zoomScale="90" zoomScaleNormal="90" zoomScalePageLayoutView="125" workbookViewId="0">
      <selection activeCell="E20" sqref="E20"/>
    </sheetView>
  </sheetViews>
  <sheetFormatPr defaultColWidth="8.81640625" defaultRowHeight="14.5" x14ac:dyDescent="0.35"/>
  <cols>
    <col min="1" max="1" width="12.453125" customWidth="1"/>
    <col min="2" max="2" width="24.08984375" customWidth="1"/>
    <col min="3" max="3" width="28.6328125" customWidth="1"/>
    <col min="4" max="4" width="9" customWidth="1"/>
    <col min="5" max="6" width="4.54296875" customWidth="1"/>
    <col min="7" max="7" width="3.81640625" customWidth="1"/>
    <col min="8" max="8" width="23.453125" customWidth="1"/>
    <col min="9" max="9" width="21.36328125" customWidth="1"/>
    <col min="10" max="10" width="13" customWidth="1"/>
    <col min="11" max="11" width="12.08984375" customWidth="1"/>
    <col min="12" max="12" width="19.453125" customWidth="1"/>
    <col min="14" max="14" width="22.453125" customWidth="1"/>
    <col min="15" max="15" width="18.81640625" customWidth="1"/>
  </cols>
  <sheetData>
    <row r="3" spans="2:15" ht="103.5" customHeight="1" x14ac:dyDescent="0.35"/>
    <row r="6" spans="2:15" ht="40" customHeight="1" x14ac:dyDescent="0.35">
      <c r="B6" s="39" t="s">
        <v>6</v>
      </c>
      <c r="C6" s="40"/>
      <c r="H6" s="42" t="s">
        <v>25</v>
      </c>
      <c r="I6" s="43"/>
      <c r="J6" s="43"/>
      <c r="K6" s="15"/>
      <c r="L6" s="15"/>
    </row>
    <row r="7" spans="2:15" ht="6.5" customHeight="1" x14ac:dyDescent="0.35">
      <c r="B7" s="11"/>
      <c r="C7" s="11"/>
      <c r="D7" s="12"/>
      <c r="E7" s="12"/>
      <c r="F7" s="12"/>
      <c r="G7" s="12"/>
      <c r="H7" s="13"/>
      <c r="I7" s="13"/>
      <c r="J7" s="13"/>
      <c r="K7" s="13"/>
      <c r="L7" s="13"/>
    </row>
    <row r="8" spans="2:15" ht="14" customHeight="1" x14ac:dyDescent="0.35">
      <c r="B8" s="7" t="s">
        <v>28</v>
      </c>
      <c r="C8" s="20">
        <v>125000</v>
      </c>
      <c r="D8" s="12"/>
      <c r="E8" s="12"/>
      <c r="F8" s="12"/>
      <c r="G8" s="12"/>
      <c r="H8" s="13"/>
      <c r="I8" s="13"/>
      <c r="J8" s="13"/>
      <c r="K8" s="13"/>
      <c r="L8" s="13"/>
    </row>
    <row r="10" spans="2:15" x14ac:dyDescent="0.35">
      <c r="B10" s="8" t="s">
        <v>2</v>
      </c>
      <c r="C10" s="9" t="s">
        <v>16</v>
      </c>
      <c r="D10" s="10" t="s">
        <v>3</v>
      </c>
      <c r="H10" s="41" t="s">
        <v>17</v>
      </c>
      <c r="I10" s="41"/>
      <c r="J10" s="14" t="s">
        <v>3</v>
      </c>
      <c r="K10" s="19" t="s">
        <v>4</v>
      </c>
    </row>
    <row r="11" spans="2:15" x14ac:dyDescent="0.35">
      <c r="B11" s="3" t="s">
        <v>1</v>
      </c>
      <c r="C11" s="33">
        <v>0.3</v>
      </c>
      <c r="D11" s="34">
        <v>0.35</v>
      </c>
      <c r="H11" s="21" t="s">
        <v>15</v>
      </c>
      <c r="I11" s="23">
        <f>I12/C14</f>
        <v>2604.1666666666656</v>
      </c>
      <c r="J11" s="23">
        <f>J12/$D$14</f>
        <v>1623.3766233766235</v>
      </c>
      <c r="K11" s="22">
        <f>J11-I11</f>
        <v>-980.79004329004215</v>
      </c>
    </row>
    <row r="12" spans="2:15" x14ac:dyDescent="0.35">
      <c r="B12" s="3" t="s">
        <v>13</v>
      </c>
      <c r="C12" s="33">
        <v>0.2</v>
      </c>
      <c r="D12" s="34">
        <v>0.2</v>
      </c>
      <c r="H12" s="21" t="s">
        <v>18</v>
      </c>
      <c r="I12" s="23">
        <f>$I$13/$C$13</f>
        <v>1041.6666666666663</v>
      </c>
      <c r="J12" s="23">
        <f>J13/$D$13</f>
        <v>649.35064935064941</v>
      </c>
      <c r="K12" s="22">
        <f t="shared" ref="K12:K14" si="0">J12-I12</f>
        <v>-392.31601731601688</v>
      </c>
    </row>
    <row r="13" spans="2:15" x14ac:dyDescent="0.35">
      <c r="B13" s="3" t="s">
        <v>12</v>
      </c>
      <c r="C13" s="33">
        <v>0.2</v>
      </c>
      <c r="D13" s="34">
        <v>0.25</v>
      </c>
      <c r="H13" s="21" t="s">
        <v>19</v>
      </c>
      <c r="I13" s="23">
        <f>$I$14/$C$12</f>
        <v>208.33333333333329</v>
      </c>
      <c r="J13" s="23">
        <f>J14/$D$12</f>
        <v>162.33766233766235</v>
      </c>
      <c r="K13" s="22">
        <f t="shared" si="0"/>
        <v>-45.995670995670935</v>
      </c>
    </row>
    <row r="14" spans="2:15" x14ac:dyDescent="0.35">
      <c r="B14" s="3" t="s">
        <v>5</v>
      </c>
      <c r="C14" s="33">
        <v>0.4</v>
      </c>
      <c r="D14" s="34">
        <v>0.4</v>
      </c>
      <c r="H14" s="21" t="s">
        <v>20</v>
      </c>
      <c r="I14" s="23">
        <f>$I$15/(1-(1-$C$11))</f>
        <v>41.666666666666657</v>
      </c>
      <c r="J14" s="23">
        <f>$J$15/(1-(1-$D$11))</f>
        <v>32.467532467532472</v>
      </c>
      <c r="K14" s="22">
        <f t="shared" si="0"/>
        <v>-9.1991341991341855</v>
      </c>
      <c r="O14" s="5"/>
    </row>
    <row r="15" spans="2:15" x14ac:dyDescent="0.35">
      <c r="B15" s="2"/>
      <c r="C15" s="35"/>
      <c r="D15" s="36"/>
      <c r="H15" s="21" t="s">
        <v>14</v>
      </c>
      <c r="I15" s="23">
        <f>(C8)/$C$16</f>
        <v>12.5</v>
      </c>
      <c r="J15" s="23">
        <f>C8/$D$16</f>
        <v>11.363636363636363</v>
      </c>
      <c r="K15" s="24"/>
    </row>
    <row r="16" spans="2:15" x14ac:dyDescent="0.35">
      <c r="B16" s="3" t="s">
        <v>0</v>
      </c>
      <c r="C16" s="37">
        <v>10000</v>
      </c>
      <c r="D16" s="38">
        <v>11000</v>
      </c>
      <c r="H16" s="25"/>
      <c r="I16" s="26"/>
      <c r="J16" s="26"/>
      <c r="K16" s="26"/>
    </row>
    <row r="17" spans="2:12" x14ac:dyDescent="0.35">
      <c r="H17" s="25"/>
      <c r="I17" s="26"/>
      <c r="J17" s="27"/>
      <c r="K17" s="27"/>
      <c r="L17" s="4"/>
    </row>
    <row r="18" spans="2:12" ht="15" thickBot="1" x14ac:dyDescent="0.4">
      <c r="H18" s="28" t="s">
        <v>27</v>
      </c>
      <c r="I18" s="29">
        <f>I15/I11</f>
        <v>4.8000000000000022E-3</v>
      </c>
      <c r="J18" s="29">
        <f>J15/J11</f>
        <v>6.9999999999999993E-3</v>
      </c>
      <c r="K18" s="30"/>
      <c r="L18" s="6"/>
    </row>
    <row r="19" spans="2:12" x14ac:dyDescent="0.35">
      <c r="B19" s="16" t="s">
        <v>26</v>
      </c>
      <c r="C19" s="16"/>
      <c r="H19" s="31" t="s">
        <v>29</v>
      </c>
      <c r="I19" s="24">
        <f>I11/12</f>
        <v>217.0138888888888</v>
      </c>
      <c r="J19" s="24">
        <f>J11/12</f>
        <v>135.2813852813853</v>
      </c>
      <c r="K19" s="32"/>
      <c r="L19" s="4"/>
    </row>
    <row r="20" spans="2:12" x14ac:dyDescent="0.35">
      <c r="B20" s="17" t="s">
        <v>7</v>
      </c>
      <c r="C20" s="18" t="s">
        <v>7</v>
      </c>
      <c r="I20" s="1"/>
      <c r="J20" s="1"/>
      <c r="K20" s="2"/>
      <c r="L20" s="2"/>
    </row>
    <row r="21" spans="2:12" x14ac:dyDescent="0.35">
      <c r="B21" s="17" t="s">
        <v>8</v>
      </c>
      <c r="C21" s="18" t="s">
        <v>21</v>
      </c>
    </row>
    <row r="22" spans="2:12" ht="15" customHeight="1" x14ac:dyDescent="0.35">
      <c r="B22" s="17" t="s">
        <v>9</v>
      </c>
      <c r="C22" s="18" t="s">
        <v>22</v>
      </c>
    </row>
    <row r="23" spans="2:12" ht="15" customHeight="1" x14ac:dyDescent="0.35">
      <c r="B23" s="17" t="s">
        <v>10</v>
      </c>
      <c r="C23" s="18" t="s">
        <v>23</v>
      </c>
    </row>
    <row r="24" spans="2:12" ht="15" customHeight="1" x14ac:dyDescent="0.35">
      <c r="B24" s="17" t="s">
        <v>11</v>
      </c>
      <c r="C24" s="18" t="s">
        <v>24</v>
      </c>
    </row>
    <row r="25" spans="2:12" ht="15" customHeight="1" x14ac:dyDescent="0.35"/>
    <row r="26" spans="2:12" ht="24" customHeight="1" x14ac:dyDescent="0.35"/>
    <row r="27" spans="2:12" x14ac:dyDescent="0.35">
      <c r="B27" s="44" t="s">
        <v>30</v>
      </c>
      <c r="C27" s="44"/>
    </row>
  </sheetData>
  <sheetProtection formatCells="0" formatColumns="0" insertColumns="0" insertRows="0" sort="0" autoFilter="0" pivotTables="0"/>
  <mergeCells count="4">
    <mergeCell ref="B6:C6"/>
    <mergeCell ref="H10:I10"/>
    <mergeCell ref="H6:J6"/>
    <mergeCell ref="B27:C27"/>
  </mergeCells>
  <hyperlinks>
    <hyperlink ref="B27" r:id="rId1" display="(c) Tim Deluca-Smith 2016. www.theassumptiveclose.com"/>
  </hyperlinks>
  <pageMargins left="0.7" right="0.7" top="0.75" bottom="0.75" header="0.3" footer="0.3"/>
  <pageSetup paperSize="9" orientation="portrait" r:id="rId2"/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 Generation Forecasting</vt:lpstr>
    </vt:vector>
  </TitlesOfParts>
  <Company>Huddle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Deluca-Smith</dc:creator>
  <cp:lastModifiedBy>Tim Deluca-Smith</cp:lastModifiedBy>
  <dcterms:created xsi:type="dcterms:W3CDTF">2016-04-05T08:06:39Z</dcterms:created>
  <dcterms:modified xsi:type="dcterms:W3CDTF">2016-11-30T07:05:26Z</dcterms:modified>
</cp:coreProperties>
</file>